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Tercer trimestre\Información LDF\"/>
    </mc:Choice>
  </mc:AlternateContent>
  <xr:revisionPtr revIDLastSave="0" documentId="13_ncr:1_{625404F4-9095-4BE0-A666-1184B3687F17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49" i="1" l="1"/>
  <c r="H150" i="1"/>
  <c r="H148" i="1"/>
  <c r="H140" i="1"/>
  <c r="H141" i="1"/>
  <c r="H142" i="1"/>
  <c r="H143" i="1"/>
  <c r="H144" i="1"/>
  <c r="H145" i="1"/>
  <c r="H146" i="1"/>
  <c r="H139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E153" i="1"/>
  <c r="H153" i="1" s="1"/>
  <c r="E154" i="1"/>
  <c r="H154" i="1" s="1"/>
  <c r="E155" i="1"/>
  <c r="H155" i="1" s="1"/>
  <c r="E156" i="1"/>
  <c r="H156" i="1" s="1"/>
  <c r="E157" i="1"/>
  <c r="H157" i="1" s="1"/>
  <c r="E158" i="1"/>
  <c r="H158" i="1" s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H137" i="1" s="1"/>
  <c r="E135" i="1"/>
  <c r="H135" i="1" s="1"/>
  <c r="E133" i="1"/>
  <c r="H133" i="1" s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H132" i="1" s="1"/>
  <c r="E125" i="1"/>
  <c r="H125" i="1" s="1"/>
  <c r="E116" i="1"/>
  <c r="H116" i="1" s="1"/>
  <c r="E117" i="1"/>
  <c r="H117" i="1" s="1"/>
  <c r="E118" i="1"/>
  <c r="H118" i="1" s="1"/>
  <c r="E119" i="1"/>
  <c r="H119" i="1" s="1"/>
  <c r="E120" i="1"/>
  <c r="H120" i="1" s="1"/>
  <c r="E121" i="1"/>
  <c r="H121" i="1" s="1"/>
  <c r="E122" i="1"/>
  <c r="H122" i="1" s="1"/>
  <c r="E123" i="1"/>
  <c r="H123" i="1" s="1"/>
  <c r="E115" i="1"/>
  <c r="H115" i="1" s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G85" i="1" s="1"/>
  <c r="F94" i="1"/>
  <c r="E94" i="1"/>
  <c r="D94" i="1"/>
  <c r="C94" i="1"/>
  <c r="H86" i="1"/>
  <c r="G86" i="1"/>
  <c r="F86" i="1"/>
  <c r="E86" i="1"/>
  <c r="D86" i="1"/>
  <c r="C86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F10" i="1" s="1"/>
  <c r="E20" i="1"/>
  <c r="D20" i="1"/>
  <c r="C20" i="1"/>
  <c r="H12" i="1"/>
  <c r="G12" i="1"/>
  <c r="F12" i="1"/>
  <c r="E12" i="1"/>
  <c r="D12" i="1"/>
  <c r="C12" i="1"/>
  <c r="C85" i="1" l="1"/>
  <c r="G10" i="1"/>
  <c r="G160" i="1" s="1"/>
  <c r="D85" i="1"/>
  <c r="F85" i="1"/>
  <c r="F160" i="1" s="1"/>
  <c r="H85" i="1"/>
  <c r="C10" i="1"/>
  <c r="D10" i="1"/>
  <c r="H10" i="1"/>
  <c r="E85" i="1"/>
  <c r="E10" i="1"/>
  <c r="C160" i="1" l="1"/>
  <c r="D160" i="1"/>
  <c r="H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<sst xmlns="http://schemas.openxmlformats.org/spreadsheetml/2006/main" count="163" uniqueCount="90">
  <si>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</si>
  <si>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</si>
  <si>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</si>
  <si>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</si>
  <si>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</si>
  <si>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</si>
  <si>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</si>
  <si>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</si>
  <si>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</si>
  <si>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</si>
  <si>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</si>
  <si>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</si>
  <si>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</si>
  <si>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</si>
  <si>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</si>
  <si>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</si>
  <si>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</si>
  <si>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</si>
  <si>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</si>
  <si>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</si>
  <si>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</si>
  <si>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</si>
  <si>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</si>
  <si>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</si>
  <si>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</si>
  <si>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</si>
  <si>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</si>
  <si>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</si>
  <si>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</si>
  <si>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</si>
  <si>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</si>
  <si>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</si>
  <si>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</si>
  <si>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</si>
  <si>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</si>
  <si>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</si>
  <si>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</si>
  <si>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</si>
  <si>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</si>
  <si>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</si>
  <si>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</si>
  <si>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</si>
  <si>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</si>
  <si>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</si>
  <si>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</si>
  <si>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</si>
  <si>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</si>
  <si>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</si>
  <si>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</si>
  <si>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</si>
  <si>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</si>
  <si>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</si>
  <si>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</si>
  <si>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</si>
  <si>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</si>
  <si>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</si>
  <si>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</si>
  <si>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</si>
  <si>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</si>
  <si>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</si>
  <si>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</si>
  <si>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</si>
  <si>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</si>
  <si>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</si>
  <si>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</si>
  <si>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</si>
  <si>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</si>
  <si>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</si>
  <si>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</si>
  <si>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</si>
  <si>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</si>
  <si>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</si>
  <si>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</si>
  <si>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</si>
  <si>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</si>
  <si>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</si>
  <si>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</si>
  <si>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</si>
  <si>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</si>
  <si>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</si>
  <si>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</si>
  <si>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</si>
  <si>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</si>
  <si>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</si>
  <si>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</si>
  <si>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</si>
  <si>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</si>
  <si>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</si>
  <si>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</si>
  <si>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de enero al 30 de septiembre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</si>
</sst>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161745</xdr:colOff>
      <xdr:row>1</xdr:row>
      <xdr:rowOff>116815</xdr:rowOff>
    </xdr:from>
    <xdr:to>
      <xdr:col>1</xdr:col>
      <xdr:colOff>1635424</xdr:colOff>
      <xdr:row>5</xdr:row>
      <xdr:rowOff>92273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890DBBA-60A3-C565-FB94-0009391A09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363" y="305518"/>
          <a:ext cx="1473679" cy="6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topLeftCell="A133" zoomScale="106" zoomScaleNormal="106" workbookViewId="0">
      <selection activeCell="J168" sqref="J168"/>
    </sheetView>
  </sheetViews>
  <sheetFormatPr baseColWidth="10" defaultColWidth="11.42578125" defaultRowHeight="12" x14ac:dyDescent="0.2"/>
  <cols>
    <col min="1" max="1" width="3.5703125" style="1" customWidth="1"/>
    <col min="2" max="2" width="62.85546875" style="1" bestFit="1" customWidth="1"/>
    <col min="3" max="3" width="15.140625" style="1" bestFit="1" customWidth="1"/>
    <col min="4" max="4" width="13.7109375" style="1" bestFit="1" customWidth="1"/>
    <col min="5" max="8" width="15.140625" style="1" bestFit="1" customWidth="1"/>
    <col min="9" max="9" width="24.5703125" style="1" bestFit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39" t="s">
        <v>88</v>
      </c>
      <c r="C2" s="40"/>
      <c r="D2" s="40"/>
      <c r="E2" s="40"/>
      <c r="F2" s="40"/>
      <c r="G2" s="40"/>
      <c r="H2" s="41"/>
    </row>
    <row r="3" spans="2:9" x14ac:dyDescent="0.2">
      <c r="B3" s="42" t="s">
        <v>1</v>
      </c>
      <c r="C3" s="43"/>
      <c r="D3" s="43"/>
      <c r="E3" s="43"/>
      <c r="F3" s="43"/>
      <c r="G3" s="43"/>
      <c r="H3" s="44"/>
    </row>
    <row r="4" spans="2:9" x14ac:dyDescent="0.2">
      <c r="B4" s="42" t="s">
        <v>2</v>
      </c>
      <c r="C4" s="43"/>
      <c r="D4" s="43"/>
      <c r="E4" s="43"/>
      <c r="F4" s="43"/>
      <c r="G4" s="43"/>
      <c r="H4" s="44"/>
    </row>
    <row r="5" spans="2:9" x14ac:dyDescent="0.2">
      <c r="B5" s="45" t="s">
        <v>89</v>
      </c>
      <c r="C5" s="46"/>
      <c r="D5" s="46"/>
      <c r="E5" s="46"/>
      <c r="F5" s="46"/>
      <c r="G5" s="46"/>
      <c r="H5" s="47"/>
    </row>
    <row r="6" spans="2:9" ht="15.75" customHeight="1" thickBot="1" x14ac:dyDescent="0.25">
      <c r="B6" s="48" t="s">
        <v>3</v>
      </c>
      <c r="C6" s="49"/>
      <c r="D6" s="49"/>
      <c r="E6" s="49"/>
      <c r="F6" s="49"/>
      <c r="G6" s="49"/>
      <c r="H6" s="50"/>
    </row>
    <row r="7" spans="2:9" ht="24.75" customHeight="1" thickBot="1" x14ac:dyDescent="0.25">
      <c r="B7" s="32" t="s">
        <v>4</v>
      </c>
      <c r="C7" s="34" t="s">
        <v>5</v>
      </c>
      <c r="D7" s="35"/>
      <c r="E7" s="35"/>
      <c r="F7" s="35"/>
      <c r="G7" s="36"/>
      <c r="H7" s="37" t="s">
        <v>6</v>
      </c>
    </row>
    <row r="8" spans="2:9" ht="24.75" thickBot="1" x14ac:dyDescent="0.25">
      <c r="B8" s="33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8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4930805905.1900005</v>
      </c>
      <c r="D10" s="8">
        <f>SUM(D12,D20,D30,D40,D50,D60,D64,D73,D77)</f>
        <v>328277665.28999996</v>
      </c>
      <c r="E10" s="24">
        <f t="shared" ref="E10:H10" si="0">SUM(E12,E20,E30,E40,E50,E60,E64,E73,E77)</f>
        <v>5259083570.4799995</v>
      </c>
      <c r="F10" s="8">
        <f t="shared" si="0"/>
        <v>3997577006.1100001</v>
      </c>
      <c r="G10" s="8">
        <f t="shared" si="0"/>
        <v>3837950466.8899999</v>
      </c>
      <c r="H10" s="24">
        <f t="shared" si="0"/>
        <v>1261506564.3699999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1658631423.3600001</v>
      </c>
      <c r="D12" s="7">
        <f>SUM(D13:D19)</f>
        <v>138164142.86000001</v>
      </c>
      <c r="E12" s="25">
        <f t="shared" ref="E12:H12" si="1">SUM(E13:E19)</f>
        <v>1796795566.2200003</v>
      </c>
      <c r="F12" s="7">
        <f t="shared" si="1"/>
        <v>1792004362.8099999</v>
      </c>
      <c r="G12" s="7">
        <f t="shared" si="1"/>
        <v>1790666795.8499999</v>
      </c>
      <c r="H12" s="25">
        <f t="shared" si="1"/>
        <v>4791203.4100001315</v>
      </c>
    </row>
    <row r="13" spans="2:9" x14ac:dyDescent="0.2">
      <c r="B13" s="10" t="s">
        <v>14</v>
      </c>
      <c r="C13" s="22">
        <v>460278287.73000002</v>
      </c>
      <c r="D13" s="22">
        <v>-14367569.399999999</v>
      </c>
      <c r="E13" s="26">
        <f>SUM(C13:D13)</f>
        <v>445910718.33000004</v>
      </c>
      <c r="F13" s="23">
        <v>445910718.32999998</v>
      </c>
      <c r="G13" s="23">
        <v>445910718.32999998</v>
      </c>
      <c r="H13" s="30">
        <f>SUM(E13-F13)</f>
        <v>5.9604644775390625E-8</v>
      </c>
    </row>
    <row r="14" spans="2:9" ht="23.1" customHeight="1" x14ac:dyDescent="0.2">
      <c r="B14" s="10" t="s">
        <v>15</v>
      </c>
      <c r="C14" s="22">
        <v>61893943.920000002</v>
      </c>
      <c r="D14" s="22">
        <v>3345527.580000001</v>
      </c>
      <c r="E14" s="26">
        <f t="shared" ref="E14:E79" si="2">SUM(C14:D14)</f>
        <v>65239471.5</v>
      </c>
      <c r="F14" s="23">
        <v>65239471.5</v>
      </c>
      <c r="G14" s="23">
        <v>65211471.5</v>
      </c>
      <c r="H14" s="30">
        <f t="shared" ref="H14:H79" si="3">SUM(E14-F14)</f>
        <v>0</v>
      </c>
    </row>
    <row r="15" spans="2:9" x14ac:dyDescent="0.2">
      <c r="B15" s="10" t="s">
        <v>16</v>
      </c>
      <c r="C15" s="22">
        <v>403058703.85000002</v>
      </c>
      <c r="D15" s="22">
        <v>52463333.840000004</v>
      </c>
      <c r="E15" s="26">
        <f t="shared" si="2"/>
        <v>455522037.69000006</v>
      </c>
      <c r="F15" s="23">
        <v>455522037.69</v>
      </c>
      <c r="G15" s="23">
        <v>455286396.79000002</v>
      </c>
      <c r="H15" s="30">
        <f t="shared" si="3"/>
        <v>5.9604644775390625E-8</v>
      </c>
    </row>
    <row r="16" spans="2:9" x14ac:dyDescent="0.2">
      <c r="B16" s="10" t="s">
        <v>17</v>
      </c>
      <c r="C16" s="22">
        <v>89672798.189999998</v>
      </c>
      <c r="D16" s="22">
        <v>12507199.82</v>
      </c>
      <c r="E16" s="26">
        <f t="shared" si="2"/>
        <v>102179998.00999999</v>
      </c>
      <c r="F16" s="23">
        <v>102179998.01000001</v>
      </c>
      <c r="G16" s="23">
        <v>102179998.01000001</v>
      </c>
      <c r="H16" s="30">
        <f t="shared" si="3"/>
        <v>-1.4901161193847656E-8</v>
      </c>
    </row>
    <row r="17" spans="2:8" x14ac:dyDescent="0.2">
      <c r="B17" s="10" t="s">
        <v>18</v>
      </c>
      <c r="C17" s="22">
        <v>468639787.66000003</v>
      </c>
      <c r="D17" s="22">
        <v>44778931.730000004</v>
      </c>
      <c r="E17" s="26">
        <f t="shared" si="2"/>
        <v>513418719.39000005</v>
      </c>
      <c r="F17" s="23">
        <v>508627515.98000002</v>
      </c>
      <c r="G17" s="23">
        <v>507553589.92000002</v>
      </c>
      <c r="H17" s="30">
        <f t="shared" si="3"/>
        <v>4791203.4100000262</v>
      </c>
    </row>
    <row r="18" spans="2:8" x14ac:dyDescent="0.2">
      <c r="B18" s="10" t="s">
        <v>19</v>
      </c>
      <c r="C18" s="22">
        <v>2801385.45</v>
      </c>
      <c r="D18" s="22">
        <v>-2249679.2699999996</v>
      </c>
      <c r="E18" s="26">
        <f t="shared" si="2"/>
        <v>551706.18000000063</v>
      </c>
      <c r="F18" s="23">
        <v>551706.18000000005</v>
      </c>
      <c r="G18" s="23">
        <v>551706.18000000005</v>
      </c>
      <c r="H18" s="30">
        <f t="shared" si="3"/>
        <v>5.8207660913467407E-10</v>
      </c>
    </row>
    <row r="19" spans="2:8" x14ac:dyDescent="0.2">
      <c r="B19" s="10" t="s">
        <v>20</v>
      </c>
      <c r="C19" s="22">
        <v>172286516.56</v>
      </c>
      <c r="D19" s="22">
        <v>41686398.559999995</v>
      </c>
      <c r="E19" s="26">
        <f t="shared" si="2"/>
        <v>213972915.12</v>
      </c>
      <c r="F19" s="23">
        <v>213972915.12</v>
      </c>
      <c r="G19" s="23">
        <v>213972915.12</v>
      </c>
      <c r="H19" s="30">
        <f t="shared" si="3"/>
        <v>0</v>
      </c>
    </row>
    <row r="20" spans="2:8" s="9" customFormat="1" x14ac:dyDescent="0.2">
      <c r="B20" s="12" t="s">
        <v>21</v>
      </c>
      <c r="C20" s="7">
        <f>SUM(C21:C29)</f>
        <v>250050840.47000003</v>
      </c>
      <c r="D20" s="7">
        <f t="shared" ref="D20:H20" si="4">SUM(D21:D29)</f>
        <v>-19750013.009999961</v>
      </c>
      <c r="E20" s="25">
        <f t="shared" si="4"/>
        <v>230300827.46000007</v>
      </c>
      <c r="F20" s="7">
        <f t="shared" si="4"/>
        <v>134209515.14999999</v>
      </c>
      <c r="G20" s="7">
        <f t="shared" si="4"/>
        <v>121834353</v>
      </c>
      <c r="H20" s="25">
        <f t="shared" si="4"/>
        <v>96091312.310000032</v>
      </c>
    </row>
    <row r="21" spans="2:8" ht="24" x14ac:dyDescent="0.2">
      <c r="B21" s="10" t="s">
        <v>22</v>
      </c>
      <c r="C21" s="22">
        <v>23986292.309999999</v>
      </c>
      <c r="D21" s="22">
        <v>-9723747.7799999863</v>
      </c>
      <c r="E21" s="26">
        <f t="shared" si="2"/>
        <v>14262544.530000012</v>
      </c>
      <c r="F21" s="23">
        <v>11829276.77</v>
      </c>
      <c r="G21" s="23">
        <v>10707109.9</v>
      </c>
      <c r="H21" s="30">
        <f t="shared" si="3"/>
        <v>2433267.7600000128</v>
      </c>
    </row>
    <row r="22" spans="2:8" x14ac:dyDescent="0.2">
      <c r="B22" s="10" t="s">
        <v>23</v>
      </c>
      <c r="C22" s="22">
        <v>40725476.409999996</v>
      </c>
      <c r="D22" s="22">
        <v>-682165.8599999994</v>
      </c>
      <c r="E22" s="26">
        <f t="shared" si="2"/>
        <v>40043310.549999997</v>
      </c>
      <c r="F22" s="23">
        <v>26380524.41</v>
      </c>
      <c r="G22" s="23">
        <v>24309889.609999999</v>
      </c>
      <c r="H22" s="30">
        <f t="shared" si="3"/>
        <v>13662786.139999997</v>
      </c>
    </row>
    <row r="23" spans="2:8" x14ac:dyDescent="0.2">
      <c r="B23" s="10" t="s">
        <v>24</v>
      </c>
      <c r="C23" s="22">
        <v>0</v>
      </c>
      <c r="D23" s="22">
        <v>0</v>
      </c>
      <c r="E23" s="26">
        <f t="shared" si="2"/>
        <v>0</v>
      </c>
      <c r="F23" s="23">
        <v>0</v>
      </c>
      <c r="G23" s="23">
        <v>0</v>
      </c>
      <c r="H23" s="30">
        <f t="shared" si="3"/>
        <v>0</v>
      </c>
    </row>
    <row r="24" spans="2:8" x14ac:dyDescent="0.2">
      <c r="B24" s="10" t="s">
        <v>25</v>
      </c>
      <c r="C24" s="22">
        <v>30882325.98</v>
      </c>
      <c r="D24" s="22">
        <v>-2241305.5799999982</v>
      </c>
      <c r="E24" s="26">
        <f t="shared" si="2"/>
        <v>28641020.400000002</v>
      </c>
      <c r="F24" s="23">
        <v>18053142.900000002</v>
      </c>
      <c r="G24" s="23">
        <v>15868712.550000001</v>
      </c>
      <c r="H24" s="30">
        <f t="shared" si="3"/>
        <v>10587877.5</v>
      </c>
    </row>
    <row r="25" spans="2:8" ht="23.45" customHeight="1" x14ac:dyDescent="0.2">
      <c r="B25" s="10" t="s">
        <v>26</v>
      </c>
      <c r="C25" s="22">
        <v>2827425</v>
      </c>
      <c r="D25" s="22">
        <v>887797.70000000112</v>
      </c>
      <c r="E25" s="26">
        <f t="shared" si="2"/>
        <v>3715222.7000000011</v>
      </c>
      <c r="F25" s="23">
        <v>3080206.12</v>
      </c>
      <c r="G25" s="23">
        <v>2153018.62</v>
      </c>
      <c r="H25" s="30">
        <f t="shared" si="3"/>
        <v>635016.58000000101</v>
      </c>
    </row>
    <row r="26" spans="2:8" x14ac:dyDescent="0.2">
      <c r="B26" s="10" t="s">
        <v>27</v>
      </c>
      <c r="C26" s="22">
        <v>69610539.650000006</v>
      </c>
      <c r="D26" s="22">
        <v>-1798926.3899999857</v>
      </c>
      <c r="E26" s="26">
        <f t="shared" si="2"/>
        <v>67811613.26000002</v>
      </c>
      <c r="F26" s="23">
        <v>50005509.289999999</v>
      </c>
      <c r="G26" s="23">
        <v>46211888.329999998</v>
      </c>
      <c r="H26" s="30">
        <f t="shared" si="3"/>
        <v>17806103.970000021</v>
      </c>
    </row>
    <row r="27" spans="2:8" x14ac:dyDescent="0.2">
      <c r="B27" s="10" t="s">
        <v>28</v>
      </c>
      <c r="C27" s="22">
        <v>59065516.479999997</v>
      </c>
      <c r="D27" s="22">
        <v>-7444690.1700000018</v>
      </c>
      <c r="E27" s="26">
        <f t="shared" si="2"/>
        <v>51620826.309999995</v>
      </c>
      <c r="F27" s="23">
        <v>6019760.5299999993</v>
      </c>
      <c r="G27" s="23">
        <v>5769515.4299999997</v>
      </c>
      <c r="H27" s="30">
        <f t="shared" si="3"/>
        <v>45601065.779999994</v>
      </c>
    </row>
    <row r="28" spans="2:8" ht="12" customHeight="1" x14ac:dyDescent="0.2">
      <c r="B28" s="10" t="s">
        <v>29</v>
      </c>
      <c r="C28" s="22">
        <v>192270</v>
      </c>
      <c r="D28" s="22">
        <v>108716.03000000003</v>
      </c>
      <c r="E28" s="26">
        <f t="shared" si="2"/>
        <v>300986.03000000003</v>
      </c>
      <c r="F28" s="23">
        <v>279247.63</v>
      </c>
      <c r="G28" s="23">
        <v>255702.81</v>
      </c>
      <c r="H28" s="30">
        <f t="shared" si="3"/>
        <v>21738.400000000023</v>
      </c>
    </row>
    <row r="29" spans="2:8" ht="26.1" customHeight="1" x14ac:dyDescent="0.2">
      <c r="B29" s="10" t="s">
        <v>30</v>
      </c>
      <c r="C29" s="22">
        <v>22760994.640000001</v>
      </c>
      <c r="D29" s="22">
        <v>1144309.0400000066</v>
      </c>
      <c r="E29" s="26">
        <f t="shared" si="2"/>
        <v>23905303.680000007</v>
      </c>
      <c r="F29" s="23">
        <v>18561847.5</v>
      </c>
      <c r="G29" s="23">
        <v>16558515.75</v>
      </c>
      <c r="H29" s="30">
        <f t="shared" si="3"/>
        <v>5343456.1800000072</v>
      </c>
    </row>
    <row r="30" spans="2:8" s="9" customFormat="1" x14ac:dyDescent="0.2">
      <c r="B30" s="12" t="s">
        <v>31</v>
      </c>
      <c r="C30" s="7">
        <f>SUM(C31:C39)</f>
        <v>932177509.85000002</v>
      </c>
      <c r="D30" s="7">
        <f t="shared" ref="D30:H30" si="5">SUM(D31:D39)</f>
        <v>23930763.019999977</v>
      </c>
      <c r="E30" s="25">
        <f t="shared" si="5"/>
        <v>956108272.87000012</v>
      </c>
      <c r="F30" s="7">
        <f t="shared" si="5"/>
        <v>789357439.69000006</v>
      </c>
      <c r="G30" s="7">
        <f t="shared" si="5"/>
        <v>715371678.71000004</v>
      </c>
      <c r="H30" s="25">
        <f t="shared" si="5"/>
        <v>166750833.18000001</v>
      </c>
    </row>
    <row r="31" spans="2:8" x14ac:dyDescent="0.2">
      <c r="B31" s="10" t="s">
        <v>32</v>
      </c>
      <c r="C31" s="22">
        <v>175836209.97</v>
      </c>
      <c r="D31" s="22">
        <v>-1879368.1599999964</v>
      </c>
      <c r="E31" s="26">
        <f t="shared" si="2"/>
        <v>173956841.81</v>
      </c>
      <c r="F31" s="23">
        <v>165916407.93000001</v>
      </c>
      <c r="G31" s="23">
        <v>163776734.74000001</v>
      </c>
      <c r="H31" s="30">
        <f t="shared" si="3"/>
        <v>8040433.8799999952</v>
      </c>
    </row>
    <row r="32" spans="2:8" x14ac:dyDescent="0.2">
      <c r="B32" s="10" t="s">
        <v>33</v>
      </c>
      <c r="C32" s="22">
        <v>84376144.359999999</v>
      </c>
      <c r="D32" s="22">
        <v>-24044437.25999999</v>
      </c>
      <c r="E32" s="26">
        <f t="shared" si="2"/>
        <v>60331707.100000009</v>
      </c>
      <c r="F32" s="23">
        <v>43759468.07</v>
      </c>
      <c r="G32" s="23">
        <v>42217337.200000003</v>
      </c>
      <c r="H32" s="30">
        <f t="shared" si="3"/>
        <v>16572239.030000009</v>
      </c>
    </row>
    <row r="33" spans="2:8" x14ac:dyDescent="0.2">
      <c r="B33" s="10" t="s">
        <v>34</v>
      </c>
      <c r="C33" s="22">
        <v>88093919.310000002</v>
      </c>
      <c r="D33" s="22">
        <v>-11618407.549999982</v>
      </c>
      <c r="E33" s="26">
        <f t="shared" si="2"/>
        <v>76475511.76000002</v>
      </c>
      <c r="F33" s="23">
        <v>50608339.579999998</v>
      </c>
      <c r="G33" s="23">
        <v>44824813.75</v>
      </c>
      <c r="H33" s="30">
        <f t="shared" si="3"/>
        <v>25867172.180000022</v>
      </c>
    </row>
    <row r="34" spans="2:8" ht="24.6" customHeight="1" x14ac:dyDescent="0.2">
      <c r="B34" s="10" t="s">
        <v>35</v>
      </c>
      <c r="C34" s="22">
        <v>58095891.020000003</v>
      </c>
      <c r="D34" s="22">
        <v>17728876.949999988</v>
      </c>
      <c r="E34" s="26">
        <f t="shared" si="2"/>
        <v>75824767.969999999</v>
      </c>
      <c r="F34" s="23">
        <v>73372897.359999999</v>
      </c>
      <c r="G34" s="23">
        <v>73265868.219999999</v>
      </c>
      <c r="H34" s="30">
        <f t="shared" si="3"/>
        <v>2451870.6099999994</v>
      </c>
    </row>
    <row r="35" spans="2:8" x14ac:dyDescent="0.2">
      <c r="B35" s="10" t="s">
        <v>36</v>
      </c>
      <c r="C35" s="22">
        <v>378928971.99000001</v>
      </c>
      <c r="D35" s="22">
        <v>-483349.63999998569</v>
      </c>
      <c r="E35" s="26">
        <f t="shared" si="2"/>
        <v>378445622.35000002</v>
      </c>
      <c r="F35" s="23">
        <v>270222722.55000001</v>
      </c>
      <c r="G35" s="23">
        <v>213559535.30000001</v>
      </c>
      <c r="H35" s="30">
        <f t="shared" si="3"/>
        <v>108222899.80000001</v>
      </c>
    </row>
    <row r="36" spans="2:8" x14ac:dyDescent="0.2">
      <c r="B36" s="10" t="s">
        <v>37</v>
      </c>
      <c r="C36" s="22">
        <v>101506037.83</v>
      </c>
      <c r="D36" s="22">
        <v>-1402831.1200000048</v>
      </c>
      <c r="E36" s="26">
        <f t="shared" si="2"/>
        <v>100103206.70999999</v>
      </c>
      <c r="F36" s="23">
        <v>96878184.99000001</v>
      </c>
      <c r="G36" s="23">
        <v>92129461.870000005</v>
      </c>
      <c r="H36" s="30">
        <f t="shared" si="3"/>
        <v>3225021.7199999839</v>
      </c>
    </row>
    <row r="37" spans="2:8" x14ac:dyDescent="0.2">
      <c r="B37" s="10" t="s">
        <v>38</v>
      </c>
      <c r="C37" s="22">
        <v>5586701.7800000003</v>
      </c>
      <c r="D37" s="22">
        <v>201018.91999999806</v>
      </c>
      <c r="E37" s="26">
        <f t="shared" si="2"/>
        <v>5787720.6999999983</v>
      </c>
      <c r="F37" s="23">
        <v>5643800.7000000002</v>
      </c>
      <c r="G37" s="23">
        <v>5288682.24</v>
      </c>
      <c r="H37" s="30">
        <f t="shared" si="3"/>
        <v>143919.99999999814</v>
      </c>
    </row>
    <row r="38" spans="2:8" x14ac:dyDescent="0.2">
      <c r="B38" s="10" t="s">
        <v>39</v>
      </c>
      <c r="C38" s="22">
        <v>36860133.590000004</v>
      </c>
      <c r="D38" s="22">
        <v>-7608890.049999997</v>
      </c>
      <c r="E38" s="26">
        <f t="shared" si="2"/>
        <v>29251243.540000007</v>
      </c>
      <c r="F38" s="23">
        <v>27874453.029999997</v>
      </c>
      <c r="G38" s="23">
        <v>25729925.579999998</v>
      </c>
      <c r="H38" s="30">
        <f t="shared" si="3"/>
        <v>1376790.5100000091</v>
      </c>
    </row>
    <row r="39" spans="2:8" x14ac:dyDescent="0.2">
      <c r="B39" s="10" t="s">
        <v>40</v>
      </c>
      <c r="C39" s="22">
        <v>2893500</v>
      </c>
      <c r="D39" s="22">
        <v>53038150.929999948</v>
      </c>
      <c r="E39" s="26">
        <f t="shared" si="2"/>
        <v>55931650.929999948</v>
      </c>
      <c r="F39" s="23">
        <v>55081165.480000004</v>
      </c>
      <c r="G39" s="23">
        <v>54579319.810000002</v>
      </c>
      <c r="H39" s="30">
        <f t="shared" si="3"/>
        <v>850485.44999994338</v>
      </c>
    </row>
    <row r="40" spans="2:8" s="9" customFormat="1" ht="25.5" customHeight="1" x14ac:dyDescent="0.2">
      <c r="B40" s="12" t="s">
        <v>41</v>
      </c>
      <c r="C40" s="7">
        <f>SUM(C41:C49)</f>
        <v>977573541.71000016</v>
      </c>
      <c r="D40" s="7">
        <f t="shared" ref="D40:H40" si="6">SUM(D41:D49)</f>
        <v>123022783.22999999</v>
      </c>
      <c r="E40" s="25">
        <f t="shared" si="6"/>
        <v>1100596324.9400001</v>
      </c>
      <c r="F40" s="7">
        <f t="shared" si="6"/>
        <v>1091049917.0699999</v>
      </c>
      <c r="G40" s="7">
        <f t="shared" si="6"/>
        <v>1042946416.5700001</v>
      </c>
      <c r="H40" s="25">
        <f t="shared" si="6"/>
        <v>9546407.8699998558</v>
      </c>
    </row>
    <row r="41" spans="2:8" x14ac:dyDescent="0.2">
      <c r="B41" s="10" t="s">
        <v>42</v>
      </c>
      <c r="C41" s="22">
        <v>718971675.77999997</v>
      </c>
      <c r="D41" s="22">
        <v>130342444.90000001</v>
      </c>
      <c r="E41" s="26">
        <f t="shared" si="2"/>
        <v>849314120.67999995</v>
      </c>
      <c r="F41" s="23">
        <v>849314120.68000007</v>
      </c>
      <c r="G41" s="23">
        <v>804971334.46000004</v>
      </c>
      <c r="H41" s="30">
        <f t="shared" si="3"/>
        <v>-1.1920928955078125E-7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100105134.19</v>
      </c>
      <c r="D44" s="22">
        <v>4287481.6399999857</v>
      </c>
      <c r="E44" s="26">
        <f t="shared" si="2"/>
        <v>104392615.82999998</v>
      </c>
      <c r="F44" s="23">
        <v>96942578.790000007</v>
      </c>
      <c r="G44" s="23">
        <v>94016764.109999999</v>
      </c>
      <c r="H44" s="30">
        <f t="shared" si="3"/>
        <v>7450037.0399999768</v>
      </c>
    </row>
    <row r="45" spans="2:8" x14ac:dyDescent="0.2">
      <c r="B45" s="10" t="s">
        <v>46</v>
      </c>
      <c r="C45" s="22">
        <v>13535961.689999999</v>
      </c>
      <c r="D45" s="22">
        <v>-2031346.2300000004</v>
      </c>
      <c r="E45" s="26">
        <f t="shared" si="2"/>
        <v>11504615.459999999</v>
      </c>
      <c r="F45" s="23">
        <v>10244495.810000001</v>
      </c>
      <c r="G45" s="23">
        <v>9850596.2100000009</v>
      </c>
      <c r="H45" s="30">
        <f t="shared" si="3"/>
        <v>1260119.6499999985</v>
      </c>
    </row>
    <row r="46" spans="2:8" x14ac:dyDescent="0.2">
      <c r="B46" s="10" t="s">
        <v>47</v>
      </c>
      <c r="C46" s="22">
        <v>81356999.439999998</v>
      </c>
      <c r="D46" s="22">
        <v>-34621555.25</v>
      </c>
      <c r="E46" s="26">
        <f t="shared" si="2"/>
        <v>46735444.189999998</v>
      </c>
      <c r="F46" s="23">
        <v>45899193.009999998</v>
      </c>
      <c r="G46" s="23">
        <v>45458193.009999998</v>
      </c>
      <c r="H46" s="30">
        <f t="shared" si="3"/>
        <v>836251.1799999997</v>
      </c>
    </row>
    <row r="47" spans="2:8" x14ac:dyDescent="0.2">
      <c r="B47" s="10" t="s">
        <v>48</v>
      </c>
      <c r="C47" s="22">
        <v>63603770.609999999</v>
      </c>
      <c r="D47" s="22">
        <v>25045758.169999998</v>
      </c>
      <c r="E47" s="26">
        <f t="shared" si="2"/>
        <v>88649528.780000001</v>
      </c>
      <c r="F47" s="23">
        <v>88649528.780000001</v>
      </c>
      <c r="G47" s="23">
        <v>88649528.780000001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42757643.100000001</v>
      </c>
      <c r="D50" s="7">
        <f t="shared" ref="D50:H50" si="7">SUM(D51:D59)</f>
        <v>23237952.210000005</v>
      </c>
      <c r="E50" s="25">
        <f t="shared" si="7"/>
        <v>65995595.31000001</v>
      </c>
      <c r="F50" s="7">
        <f t="shared" si="7"/>
        <v>32046852</v>
      </c>
      <c r="G50" s="7">
        <f t="shared" si="7"/>
        <v>20717177.68</v>
      </c>
      <c r="H50" s="25">
        <f t="shared" si="7"/>
        <v>33948743.310000002</v>
      </c>
    </row>
    <row r="51" spans="2:8" x14ac:dyDescent="0.2">
      <c r="B51" s="10" t="s">
        <v>52</v>
      </c>
      <c r="C51" s="22">
        <v>13315398.289999999</v>
      </c>
      <c r="D51" s="22">
        <v>-7627523.7299999967</v>
      </c>
      <c r="E51" s="26">
        <f t="shared" si="2"/>
        <v>5687874.5600000024</v>
      </c>
      <c r="F51" s="23">
        <v>3776727.63</v>
      </c>
      <c r="G51" s="23">
        <v>3340004.09</v>
      </c>
      <c r="H51" s="30">
        <f t="shared" si="3"/>
        <v>1911146.9300000025</v>
      </c>
    </row>
    <row r="52" spans="2:8" x14ac:dyDescent="0.2">
      <c r="B52" s="10" t="s">
        <v>53</v>
      </c>
      <c r="C52" s="22">
        <v>580868.64</v>
      </c>
      <c r="D52" s="22">
        <v>1482839.7699999996</v>
      </c>
      <c r="E52" s="26">
        <f t="shared" si="2"/>
        <v>2063708.4099999997</v>
      </c>
      <c r="F52" s="23">
        <v>1923136.41</v>
      </c>
      <c r="G52" s="23">
        <v>1923136.41</v>
      </c>
      <c r="H52" s="30">
        <f t="shared" si="3"/>
        <v>140571.99999999977</v>
      </c>
    </row>
    <row r="53" spans="2:8" x14ac:dyDescent="0.2">
      <c r="B53" s="10" t="s">
        <v>54</v>
      </c>
      <c r="C53" s="22">
        <v>0</v>
      </c>
      <c r="D53" s="22">
        <v>355136.89000000013</v>
      </c>
      <c r="E53" s="26">
        <f t="shared" si="2"/>
        <v>355136.89000000013</v>
      </c>
      <c r="F53" s="23">
        <v>355136.89</v>
      </c>
      <c r="G53" s="23">
        <v>355136.89</v>
      </c>
      <c r="H53" s="30">
        <f t="shared" si="3"/>
        <v>1.1641532182693481E-10</v>
      </c>
    </row>
    <row r="54" spans="2:8" x14ac:dyDescent="0.2">
      <c r="B54" s="10" t="s">
        <v>55</v>
      </c>
      <c r="C54" s="22">
        <v>24627700</v>
      </c>
      <c r="D54" s="22">
        <v>3764053.1000000015</v>
      </c>
      <c r="E54" s="26">
        <f t="shared" si="2"/>
        <v>28391753.100000001</v>
      </c>
      <c r="F54" s="23">
        <v>23650251.350000001</v>
      </c>
      <c r="G54" s="23">
        <v>12982792</v>
      </c>
      <c r="H54" s="30">
        <f t="shared" si="3"/>
        <v>4741501.75</v>
      </c>
    </row>
    <row r="55" spans="2:8" x14ac:dyDescent="0.2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">
      <c r="B56" s="10" t="s">
        <v>57</v>
      </c>
      <c r="C56" s="22">
        <v>3992000</v>
      </c>
      <c r="D56" s="22">
        <v>25505122.350000001</v>
      </c>
      <c r="E56" s="26">
        <f t="shared" si="2"/>
        <v>29497122.350000001</v>
      </c>
      <c r="F56" s="23">
        <v>2341599.7200000002</v>
      </c>
      <c r="G56" s="23">
        <v>2116108.29</v>
      </c>
      <c r="H56" s="30">
        <f t="shared" si="3"/>
        <v>27155522.630000003</v>
      </c>
    </row>
    <row r="57" spans="2:8" x14ac:dyDescent="0.2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">
      <c r="B59" s="10" t="s">
        <v>60</v>
      </c>
      <c r="C59" s="22">
        <v>241676.17</v>
      </c>
      <c r="D59" s="22">
        <v>-241676.17000000016</v>
      </c>
      <c r="E59" s="26">
        <f t="shared" si="2"/>
        <v>0</v>
      </c>
      <c r="F59" s="23">
        <v>0</v>
      </c>
      <c r="G59" s="23">
        <v>0</v>
      </c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1069614946.7</v>
      </c>
      <c r="D60" s="7">
        <f t="shared" ref="D60:H60" si="8">SUM(D61:D63)</f>
        <v>39672036.979999959</v>
      </c>
      <c r="E60" s="25">
        <f t="shared" si="8"/>
        <v>1109286983.6799998</v>
      </c>
      <c r="F60" s="7">
        <f t="shared" si="8"/>
        <v>158908919.39000002</v>
      </c>
      <c r="G60" s="7">
        <f t="shared" si="8"/>
        <v>146414045.08000001</v>
      </c>
      <c r="H60" s="25">
        <f t="shared" si="8"/>
        <v>950378064.28999996</v>
      </c>
    </row>
    <row r="61" spans="2:8" x14ac:dyDescent="0.2">
      <c r="B61" s="10" t="s">
        <v>62</v>
      </c>
      <c r="C61" s="22">
        <v>611400000</v>
      </c>
      <c r="D61" s="22">
        <v>378326646.61000001</v>
      </c>
      <c r="E61" s="26">
        <f t="shared" si="2"/>
        <v>989726646.61000001</v>
      </c>
      <c r="F61" s="23">
        <v>158908919.39000002</v>
      </c>
      <c r="G61" s="23">
        <v>146414045.08000001</v>
      </c>
      <c r="H61" s="30">
        <f t="shared" si="3"/>
        <v>830817727.22000003</v>
      </c>
    </row>
    <row r="62" spans="2:8" x14ac:dyDescent="0.2">
      <c r="B62" s="10" t="s">
        <v>63</v>
      </c>
      <c r="C62" s="22">
        <v>151228333.44</v>
      </c>
      <c r="D62" s="22">
        <v>-32287145.460000008</v>
      </c>
      <c r="E62" s="26">
        <f t="shared" si="2"/>
        <v>118941187.97999999</v>
      </c>
      <c r="F62" s="23">
        <v>0</v>
      </c>
      <c r="G62" s="23">
        <v>0</v>
      </c>
      <c r="H62" s="30">
        <f t="shared" si="3"/>
        <v>118941187.97999999</v>
      </c>
    </row>
    <row r="63" spans="2:8" x14ac:dyDescent="0.2">
      <c r="B63" s="10" t="s">
        <v>64</v>
      </c>
      <c r="C63" s="22">
        <v>306986613.25999999</v>
      </c>
      <c r="D63" s="22">
        <v>-306367464.17000002</v>
      </c>
      <c r="E63" s="26">
        <f t="shared" si="2"/>
        <v>619149.08999997377</v>
      </c>
      <c r="F63" s="23">
        <v>0</v>
      </c>
      <c r="G63" s="23">
        <v>0</v>
      </c>
      <c r="H63" s="30">
        <f>SUM(E63-F63)</f>
        <v>619149.08999997377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12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1298119382.6600001</v>
      </c>
      <c r="D85" s="15">
        <f t="shared" ref="D85:H85" si="14">SUM(D86,D94,D104,D114,D124,D134,D138,D147,D151)</f>
        <v>60620794.659999996</v>
      </c>
      <c r="E85" s="27">
        <f t="shared" si="14"/>
        <v>1358740177.3199999</v>
      </c>
      <c r="F85" s="15">
        <f t="shared" si="14"/>
        <v>753794099.71999979</v>
      </c>
      <c r="G85" s="15">
        <f t="shared" si="14"/>
        <v>737097899.63999987</v>
      </c>
      <c r="H85" s="27">
        <f t="shared" si="14"/>
        <v>604946077.60000002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x14ac:dyDescent="0.2">
      <c r="B94" s="17" t="s">
        <v>21</v>
      </c>
      <c r="C94" s="7">
        <f>SUM(C95:C103)</f>
        <v>174421200</v>
      </c>
      <c r="D94" s="7">
        <f t="shared" ref="D94:H94" si="18">SUM(D95:D103)</f>
        <v>7323308.7800000012</v>
      </c>
      <c r="E94" s="25">
        <f t="shared" si="18"/>
        <v>181744508.77999997</v>
      </c>
      <c r="F94" s="7">
        <f t="shared" si="18"/>
        <v>150073390.66</v>
      </c>
      <c r="G94" s="7">
        <f t="shared" si="18"/>
        <v>140119260.37</v>
      </c>
      <c r="H94" s="25">
        <f t="shared" si="18"/>
        <v>31671118.120000008</v>
      </c>
    </row>
    <row r="95" spans="2:8" ht="24" x14ac:dyDescent="0.2">
      <c r="B95" s="10" t="s">
        <v>22</v>
      </c>
      <c r="C95" s="22">
        <v>900</v>
      </c>
      <c r="D95" s="22">
        <v>2477.9199999999983</v>
      </c>
      <c r="E95" s="26">
        <f t="shared" si="17"/>
        <v>3377.9199999999983</v>
      </c>
      <c r="F95" s="23">
        <v>2937.12</v>
      </c>
      <c r="G95" s="23">
        <v>2937.12</v>
      </c>
      <c r="H95" s="30">
        <f t="shared" si="16"/>
        <v>440.79999999999836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x14ac:dyDescent="0.2">
      <c r="B98" s="10" t="s">
        <v>25</v>
      </c>
      <c r="C98" s="22">
        <v>2903800</v>
      </c>
      <c r="D98" s="22">
        <v>526751.66000000015</v>
      </c>
      <c r="E98" s="26">
        <f t="shared" si="17"/>
        <v>3430551.66</v>
      </c>
      <c r="F98" s="23">
        <v>2183557.2400000002</v>
      </c>
      <c r="G98" s="23">
        <v>2183557.2400000002</v>
      </c>
      <c r="H98" s="30">
        <f t="shared" si="16"/>
        <v>1246994.42</v>
      </c>
    </row>
    <row r="99" spans="2:18" x14ac:dyDescent="0.2">
      <c r="B99" s="10" t="s">
        <v>26</v>
      </c>
      <c r="C99" s="22">
        <v>55000</v>
      </c>
      <c r="D99" s="22">
        <v>-21155.600000000006</v>
      </c>
      <c r="E99" s="26">
        <f t="shared" si="17"/>
        <v>33844.399999999994</v>
      </c>
      <c r="F99" s="23">
        <v>25914.400000000001</v>
      </c>
      <c r="G99" s="23">
        <v>25914.400000000001</v>
      </c>
      <c r="H99" s="30">
        <f t="shared" si="16"/>
        <v>7929.9999999999927</v>
      </c>
      <c r="J99" s="18"/>
    </row>
    <row r="100" spans="2:18" x14ac:dyDescent="0.2">
      <c r="B100" s="10" t="s">
        <v>27</v>
      </c>
      <c r="C100" s="22">
        <v>163850000</v>
      </c>
      <c r="D100" s="22">
        <v>0</v>
      </c>
      <c r="E100" s="26">
        <f t="shared" si="17"/>
        <v>163850000</v>
      </c>
      <c r="F100" s="23">
        <v>139771513.97999999</v>
      </c>
      <c r="G100" s="23">
        <v>129817383.69</v>
      </c>
      <c r="H100" s="30">
        <f t="shared" si="16"/>
        <v>24078486.020000011</v>
      </c>
      <c r="R100" s="2"/>
    </row>
    <row r="101" spans="2:18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7470000</v>
      </c>
      <c r="D102" s="22">
        <v>4156208.16</v>
      </c>
      <c r="E102" s="26">
        <f t="shared" si="17"/>
        <v>11626208.16</v>
      </c>
      <c r="F102" s="23">
        <v>5292198.4000000004</v>
      </c>
      <c r="G102" s="23">
        <v>5292198.4000000004</v>
      </c>
      <c r="H102" s="30">
        <f t="shared" si="16"/>
        <v>6334009.7599999998</v>
      </c>
    </row>
    <row r="103" spans="2:18" ht="24.6" customHeight="1" x14ac:dyDescent="0.2">
      <c r="B103" s="10" t="s">
        <v>30</v>
      </c>
      <c r="C103" s="22">
        <v>141500</v>
      </c>
      <c r="D103" s="22">
        <v>2659026.64</v>
      </c>
      <c r="E103" s="26">
        <f t="shared" si="17"/>
        <v>2800526.64</v>
      </c>
      <c r="F103" s="23">
        <v>2797269.52</v>
      </c>
      <c r="G103" s="23">
        <v>2797269.52</v>
      </c>
      <c r="H103" s="30">
        <f t="shared" si="16"/>
        <v>3257.1200000001118</v>
      </c>
    </row>
    <row r="104" spans="2:18" x14ac:dyDescent="0.2">
      <c r="B104" s="17" t="s">
        <v>31</v>
      </c>
      <c r="C104" s="7">
        <f>SUM(C105:C113)</f>
        <v>599841495.88</v>
      </c>
      <c r="D104" s="7">
        <f t="shared" ref="D104:H104" si="19">SUM(D105:D113)</f>
        <v>-14571820.530000001</v>
      </c>
      <c r="E104" s="25">
        <f t="shared" si="19"/>
        <v>585269675.35000002</v>
      </c>
      <c r="F104" s="7">
        <f t="shared" si="19"/>
        <v>352997937.25</v>
      </c>
      <c r="G104" s="7">
        <f t="shared" si="19"/>
        <v>351448320.30999994</v>
      </c>
      <c r="H104" s="25">
        <f t="shared" si="19"/>
        <v>232271738.09999999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300657359.88</v>
      </c>
      <c r="D106" s="22">
        <v>-13733502.18</v>
      </c>
      <c r="E106" s="26">
        <f t="shared" si="17"/>
        <v>286923857.69999999</v>
      </c>
      <c r="F106" s="23">
        <v>178300829.63999999</v>
      </c>
      <c r="G106" s="23">
        <v>178300829.63999999</v>
      </c>
      <c r="H106" s="30">
        <f t="shared" si="16"/>
        <v>108623028.06</v>
      </c>
    </row>
    <row r="107" spans="2:18" x14ac:dyDescent="0.2">
      <c r="B107" s="10" t="s">
        <v>34</v>
      </c>
      <c r="C107" s="22">
        <v>10300000</v>
      </c>
      <c r="D107" s="22">
        <v>-2946385</v>
      </c>
      <c r="E107" s="26">
        <f t="shared" si="17"/>
        <v>7353615</v>
      </c>
      <c r="F107" s="23">
        <v>1476238.88</v>
      </c>
      <c r="G107" s="23">
        <v>1476238.88</v>
      </c>
      <c r="H107" s="30">
        <f t="shared" si="16"/>
        <v>5877376.1200000001</v>
      </c>
    </row>
    <row r="108" spans="2:18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x14ac:dyDescent="0.2">
      <c r="B109" s="10" t="s">
        <v>36</v>
      </c>
      <c r="C109" s="22">
        <v>288884136</v>
      </c>
      <c r="D109" s="22">
        <v>-329732.72999999858</v>
      </c>
      <c r="E109" s="26">
        <f t="shared" si="17"/>
        <v>288554403.26999998</v>
      </c>
      <c r="F109" s="23">
        <v>173220868.72999999</v>
      </c>
      <c r="G109" s="23">
        <v>171671251.78999999</v>
      </c>
      <c r="H109" s="30">
        <f t="shared" si="16"/>
        <v>115333534.53999999</v>
      </c>
    </row>
    <row r="110" spans="2:18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2437799.3799999952</v>
      </c>
      <c r="E113" s="26">
        <f t="shared" si="17"/>
        <v>2437799.3799999952</v>
      </c>
      <c r="F113" s="23">
        <v>0</v>
      </c>
      <c r="G113" s="23">
        <v>0</v>
      </c>
      <c r="H113" s="30">
        <f t="shared" si="16"/>
        <v>2437799.3799999952</v>
      </c>
    </row>
    <row r="114" spans="2:8" ht="29.25" customHeight="1" x14ac:dyDescent="0.2">
      <c r="B114" s="17" t="s">
        <v>41</v>
      </c>
      <c r="C114" s="7">
        <f>SUM(C115:C123)</f>
        <v>159110000</v>
      </c>
      <c r="D114" s="7">
        <f t="shared" ref="D114:H114" si="20">SUM(D115:D123)</f>
        <v>32296962.149999995</v>
      </c>
      <c r="E114" s="25">
        <f t="shared" si="20"/>
        <v>191406962.15000001</v>
      </c>
      <c r="F114" s="7">
        <f t="shared" si="20"/>
        <v>112331286.17999999</v>
      </c>
      <c r="G114" s="7">
        <f t="shared" si="20"/>
        <v>112211936.17999999</v>
      </c>
      <c r="H114" s="25">
        <f t="shared" si="20"/>
        <v>79075675.969999999</v>
      </c>
    </row>
    <row r="115" spans="2:8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159110000</v>
      </c>
      <c r="D118" s="22">
        <v>15058943.129999995</v>
      </c>
      <c r="E118" s="26">
        <f t="shared" si="17"/>
        <v>174168943.13</v>
      </c>
      <c r="F118" s="23">
        <v>95093270.379999995</v>
      </c>
      <c r="G118" s="23">
        <v>94973920.379999995</v>
      </c>
      <c r="H118" s="30">
        <f t="shared" si="16"/>
        <v>79075672.75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17238019.02</v>
      </c>
      <c r="E121" s="26">
        <f t="shared" si="17"/>
        <v>17238019.02</v>
      </c>
      <c r="F121" s="23">
        <v>17238015.800000001</v>
      </c>
      <c r="G121" s="23">
        <v>17238015.800000001</v>
      </c>
      <c r="H121" s="30">
        <f t="shared" si="16"/>
        <v>3.2199999988079071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27732147.710000001</v>
      </c>
      <c r="D124" s="7">
        <f t="shared" ref="D124:H124" si="21">SUM(D125:D133)</f>
        <v>20562300.559999995</v>
      </c>
      <c r="E124" s="25">
        <f t="shared" si="21"/>
        <v>48294448.270000003</v>
      </c>
      <c r="F124" s="7">
        <f t="shared" si="21"/>
        <v>8242439.0200000005</v>
      </c>
      <c r="G124" s="7">
        <f t="shared" si="21"/>
        <v>8242439.0200000005</v>
      </c>
      <c r="H124" s="25">
        <f t="shared" si="21"/>
        <v>40052009.25</v>
      </c>
    </row>
    <row r="125" spans="2:8" x14ac:dyDescent="0.2">
      <c r="B125" s="10" t="s">
        <v>52</v>
      </c>
      <c r="C125" s="22">
        <v>25232147.710000001</v>
      </c>
      <c r="D125" s="22">
        <v>2006038.9599999972</v>
      </c>
      <c r="E125" s="26">
        <f t="shared" si="17"/>
        <v>27238186.669999998</v>
      </c>
      <c r="F125" s="23">
        <v>2634655.66</v>
      </c>
      <c r="G125" s="23">
        <v>2634655.66</v>
      </c>
      <c r="H125" s="30">
        <f t="shared" si="16"/>
        <v>24603531.009999998</v>
      </c>
    </row>
    <row r="126" spans="2:8" x14ac:dyDescent="0.2">
      <c r="B126" s="10" t="s">
        <v>53</v>
      </c>
      <c r="C126" s="22">
        <v>0</v>
      </c>
      <c r="D126" s="22">
        <v>4837311.3600000003</v>
      </c>
      <c r="E126" s="26">
        <f t="shared" si="17"/>
        <v>4837311.3600000003</v>
      </c>
      <c r="F126" s="23">
        <v>4837311.3600000003</v>
      </c>
      <c r="G126" s="23">
        <v>4837311.3600000003</v>
      </c>
      <c r="H126" s="30">
        <f t="shared" si="16"/>
        <v>0</v>
      </c>
    </row>
    <row r="127" spans="2:8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3470000</v>
      </c>
      <c r="E128" s="26">
        <f t="shared" si="17"/>
        <v>3470000</v>
      </c>
      <c r="F128" s="23">
        <v>0</v>
      </c>
      <c r="G128" s="23">
        <v>0</v>
      </c>
      <c r="H128" s="30">
        <f t="shared" si="16"/>
        <v>3470000</v>
      </c>
    </row>
    <row r="129" spans="2:8" x14ac:dyDescent="0.2">
      <c r="B129" s="10" t="s">
        <v>56</v>
      </c>
      <c r="C129" s="22">
        <v>2500000</v>
      </c>
      <c r="D129" s="22">
        <v>-2500000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9553671.6699999999</v>
      </c>
      <c r="E130" s="26">
        <f t="shared" si="17"/>
        <v>9553671.6699999999</v>
      </c>
      <c r="F130" s="23">
        <v>770472</v>
      </c>
      <c r="G130" s="23">
        <v>770472</v>
      </c>
      <c r="H130" s="30">
        <f t="shared" si="16"/>
        <v>8783199.6699999999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3195278.57</v>
      </c>
      <c r="E133" s="26">
        <f t="shared" si="17"/>
        <v>3195278.57</v>
      </c>
      <c r="F133" s="23">
        <v>0</v>
      </c>
      <c r="G133" s="22">
        <v>0</v>
      </c>
      <c r="H133" s="30">
        <f t="shared" si="16"/>
        <v>3195278.57</v>
      </c>
    </row>
    <row r="134" spans="2:8" x14ac:dyDescent="0.2">
      <c r="B134" s="16" t="s">
        <v>61</v>
      </c>
      <c r="C134" s="7">
        <f>SUM(C135:C137)</f>
        <v>278133660.25</v>
      </c>
      <c r="D134" s="7">
        <f t="shared" ref="D134:H134" si="22">SUM(D135:D137)</f>
        <v>31948978.700000003</v>
      </c>
      <c r="E134" s="25">
        <f t="shared" si="22"/>
        <v>310082638.94999999</v>
      </c>
      <c r="F134" s="7">
        <f t="shared" si="22"/>
        <v>100171712.42999999</v>
      </c>
      <c r="G134" s="7">
        <f t="shared" si="22"/>
        <v>95098609.579999998</v>
      </c>
      <c r="H134" s="25">
        <f t="shared" si="22"/>
        <v>209910926.51999998</v>
      </c>
    </row>
    <row r="135" spans="2:8" x14ac:dyDescent="0.2">
      <c r="B135" s="10" t="s">
        <v>62</v>
      </c>
      <c r="C135" s="22">
        <v>239361993.66999999</v>
      </c>
      <c r="D135" s="23">
        <v>70720645.280000001</v>
      </c>
      <c r="E135" s="26">
        <f t="shared" si="17"/>
        <v>310082638.94999999</v>
      </c>
      <c r="F135" s="23">
        <v>100171712.42999999</v>
      </c>
      <c r="G135" s="23">
        <v>95098609.579999998</v>
      </c>
      <c r="H135" s="30">
        <f t="shared" si="16"/>
        <v>209910926.51999998</v>
      </c>
    </row>
    <row r="136" spans="2:8" x14ac:dyDescent="0.2">
      <c r="B136" s="10" t="s">
        <v>63</v>
      </c>
      <c r="C136" s="22">
        <v>38771666.579999998</v>
      </c>
      <c r="D136" s="23">
        <v>-38771666.579999998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3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58880878.82</v>
      </c>
      <c r="D151" s="7">
        <f t="shared" ref="D151:H151" si="25">SUM(D152:D158)</f>
        <v>-16938935</v>
      </c>
      <c r="E151" s="25">
        <f t="shared" si="25"/>
        <v>41941943.82</v>
      </c>
      <c r="F151" s="7">
        <f t="shared" si="25"/>
        <v>29977334.18</v>
      </c>
      <c r="G151" s="7">
        <f t="shared" si="25"/>
        <v>29977334.18</v>
      </c>
      <c r="H151" s="25">
        <f t="shared" si="25"/>
        <v>11964609.640000002</v>
      </c>
    </row>
    <row r="152" spans="2:8" x14ac:dyDescent="0.2">
      <c r="B152" s="10" t="s">
        <v>79</v>
      </c>
      <c r="C152" s="22">
        <v>43833330.100000001</v>
      </c>
      <c r="D152" s="23">
        <v>-16938935</v>
      </c>
      <c r="E152" s="26">
        <f t="shared" si="17"/>
        <v>26894395.100000001</v>
      </c>
      <c r="F152" s="23">
        <v>24244897.949999999</v>
      </c>
      <c r="G152" s="23">
        <v>24244897.949999999</v>
      </c>
      <c r="H152" s="30">
        <f t="shared" si="16"/>
        <v>2649497.1500000022</v>
      </c>
    </row>
    <row r="153" spans="2:8" x14ac:dyDescent="0.2">
      <c r="B153" s="10" t="s">
        <v>80</v>
      </c>
      <c r="C153" s="22">
        <v>14357890.24</v>
      </c>
      <c r="D153" s="23">
        <v>0</v>
      </c>
      <c r="E153" s="26">
        <f t="shared" si="17"/>
        <v>14357890.24</v>
      </c>
      <c r="F153" s="23">
        <v>5732436.2300000004</v>
      </c>
      <c r="G153" s="23">
        <v>5732436.2300000004</v>
      </c>
      <c r="H153" s="30">
        <f t="shared" si="16"/>
        <v>8625454.0099999998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689658.48</v>
      </c>
      <c r="D155" s="23">
        <v>0</v>
      </c>
      <c r="E155" s="26">
        <f t="shared" si="26"/>
        <v>689658.48</v>
      </c>
      <c r="F155" s="23">
        <v>0</v>
      </c>
      <c r="G155" s="23">
        <v>0</v>
      </c>
      <c r="H155" s="30">
        <f t="shared" si="27"/>
        <v>689658.48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3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6228925287.8500004</v>
      </c>
      <c r="D160" s="21">
        <f t="shared" ref="D160:G160" si="28">SUM(D10,D85)</f>
        <v>388898459.94999993</v>
      </c>
      <c r="E160" s="28">
        <f>SUM(E10,E85)</f>
        <v>6617823747.7999992</v>
      </c>
      <c r="F160" s="21">
        <f t="shared" si="28"/>
        <v>4751371105.8299999</v>
      </c>
      <c r="G160" s="21">
        <f t="shared" si="28"/>
        <v>4575048366.5299997</v>
      </c>
      <c r="H160" s="28">
        <f>SUM(H10,H85)</f>
        <v>1866452641.9699998</v>
      </c>
    </row>
    <row r="161" s="31" customFormat="1" x14ac:dyDescent="0.2"/>
    <row r="162" s="31" customFormat="1" x14ac:dyDescent="0.2"/>
    <row r="163" s="31" customFormat="1" x14ac:dyDescent="0.2"/>
    <row r="164" s="31" customFormat="1" x14ac:dyDescent="0.2"/>
    <row r="165" s="31" customFormat="1" x14ac:dyDescent="0.2"/>
    <row r="166" s="31" customFormat="1" x14ac:dyDescent="0.2"/>
    <row r="167" s="31" customFormat="1" x14ac:dyDescent="0.2"/>
    <row r="168" s="31" customFormat="1" x14ac:dyDescent="0.2"/>
    <row r="169" s="31" customFormat="1" x14ac:dyDescent="0.2"/>
    <row r="170" s="31" customFormat="1" x14ac:dyDescent="0.2"/>
    <row r="171" s="31" customFormat="1" x14ac:dyDescent="0.2"/>
    <row r="172" s="31" customFormat="1" x14ac:dyDescent="0.2"/>
    <row r="173" s="31" customFormat="1" x14ac:dyDescent="0.2"/>
    <row r="174" s="31" customFormat="1" x14ac:dyDescent="0.2"/>
    <row r="175" s="31" customFormat="1" x14ac:dyDescent="0.2"/>
    <row r="176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G4QYBH0s4OgqhITbv5GDzuU+uS65iuxhtnyZ1jPgG6IQOS4hfs35ZShiYMRQ8YvkqmLGoBUPsxfqrhV9GOIwxw==" saltValue="apmRD9FljTBzmbeZqaFPFw==" spinCount="100000" sheet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2024-04-23T15:04:16Z</cp:lastPrinted>
  <dcterms:created xsi:type="dcterms:W3CDTF">2020-01-08T21:14:59Z</dcterms:created>
  <dcterms:modified xsi:type="dcterms:W3CDTF">2025-10-22T17:16:00Z</dcterms:modified>
</cp:coreProperties>
</file>